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bbl0144-my.sharepoint.com/personal/lhutobb_tobb_no/Documents/Documents/"/>
    </mc:Choice>
  </mc:AlternateContent>
  <xr:revisionPtr revIDLastSave="1" documentId="8_{F83B7795-BF14-4177-85CA-A1B97C289E6E}" xr6:coauthVersionLast="47" xr6:coauthVersionMax="47" xr10:uidLastSave="{52491DF9-D0F9-48CF-BB4B-A4C6C9CC28A6}"/>
  <bookViews>
    <workbookView xWindow="-120" yWindow="-120" windowWidth="29040" windowHeight="17640" xr2:uid="{1A76B56B-6746-4FF4-B06E-AAC629301EF3}"/>
  </bookViews>
  <sheets>
    <sheet name="Ar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" i="1" l="1"/>
  <c r="R5" i="1"/>
  <c r="R6" i="1"/>
  <c r="R8" i="1"/>
  <c r="R9" i="1"/>
  <c r="R10" i="1"/>
  <c r="R11" i="1"/>
  <c r="R13" i="1"/>
  <c r="R14" i="1"/>
  <c r="R15" i="1"/>
  <c r="R16" i="1"/>
  <c r="R18" i="1"/>
  <c r="R19" i="1"/>
  <c r="R21" i="1"/>
  <c r="R2" i="1"/>
  <c r="O21" i="1"/>
  <c r="O19" i="1"/>
  <c r="O18" i="1"/>
  <c r="O16" i="1"/>
  <c r="O15" i="1"/>
  <c r="O14" i="1"/>
  <c r="O13" i="1"/>
  <c r="O11" i="1"/>
  <c r="O10" i="1"/>
  <c r="O9" i="1"/>
  <c r="O8" i="1"/>
  <c r="O6" i="1"/>
  <c r="O5" i="1"/>
  <c r="O3" i="1"/>
  <c r="O2" i="1"/>
  <c r="H21" i="1"/>
  <c r="D21" i="1"/>
  <c r="H19" i="1"/>
  <c r="D19" i="1"/>
  <c r="D18" i="1"/>
  <c r="D16" i="1"/>
  <c r="D15" i="1"/>
  <c r="D14" i="1"/>
  <c r="D13" i="1"/>
  <c r="D11" i="1"/>
  <c r="D10" i="1"/>
  <c r="D9" i="1"/>
  <c r="D8" i="1"/>
  <c r="D6" i="1"/>
  <c r="D5" i="1"/>
  <c r="D3" i="1"/>
  <c r="D2" i="1"/>
</calcChain>
</file>

<file path=xl/sharedStrings.xml><?xml version="1.0" encoding="utf-8"?>
<sst xmlns="http://schemas.openxmlformats.org/spreadsheetml/2006/main" count="51" uniqueCount="36">
  <si>
    <t>Leil</t>
  </si>
  <si>
    <t>Etg</t>
  </si>
  <si>
    <t>BRA</t>
  </si>
  <si>
    <t>BRA-i</t>
  </si>
  <si>
    <t>BRA-e</t>
  </si>
  <si>
    <t>Antall sov</t>
  </si>
  <si>
    <t>Balkong</t>
  </si>
  <si>
    <t>Muligheter for kjøp av p-plass</t>
  </si>
  <si>
    <t>Driftskostn</t>
  </si>
  <si>
    <t>Bredbånd</t>
  </si>
  <si>
    <t>Medl.kont TOBB</t>
  </si>
  <si>
    <t>Fjernvarme (á-konto)</t>
  </si>
  <si>
    <t>Fastbeløp måling og avregning energi</t>
  </si>
  <si>
    <t>Total felleskostn pr mnd</t>
  </si>
  <si>
    <t>Innskudd (100%)</t>
  </si>
  <si>
    <t>Omkostninger</t>
  </si>
  <si>
    <t>Totalpris inkl omk</t>
  </si>
  <si>
    <t>H-001</t>
  </si>
  <si>
    <t>U</t>
  </si>
  <si>
    <t>Utendørs</t>
  </si>
  <si>
    <t>H-002</t>
  </si>
  <si>
    <t>H-0101</t>
  </si>
  <si>
    <t>H-0102</t>
  </si>
  <si>
    <t>2(3)</t>
  </si>
  <si>
    <t>H-0201</t>
  </si>
  <si>
    <t>I garasjekjeller</t>
  </si>
  <si>
    <t>H-0202</t>
  </si>
  <si>
    <t>H-0203</t>
  </si>
  <si>
    <t>H-0204</t>
  </si>
  <si>
    <t>H-0301</t>
  </si>
  <si>
    <t>H-0302</t>
  </si>
  <si>
    <t>H-0303</t>
  </si>
  <si>
    <t>H-0304</t>
  </si>
  <si>
    <t>H-0401</t>
  </si>
  <si>
    <t>H-0402</t>
  </si>
  <si>
    <t>H-0501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</si>
</sst>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kr&quot;\ * #,##0.00_-;\-&quot;kr&quot;\ * #,##0.00_-;_-&quot;kr&quot;\ * &quot;-&quot;??_-;_-@_-"/>
    <numFmt numFmtId="164" formatCode="_-&quot;kr&quot;\ * #,##0_-;\-&quot;kr&quot;\ * #,##0_-;_-&quot;kr&quot;\ 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16" fontId="2" fillId="0" borderId="3" xfId="0" applyNumberFormat="1" applyFont="1" applyBorder="1" applyAlignment="1">
      <alignment horizontal="center"/>
    </xf>
    <xf numFmtId="0" fontId="2" fillId="0" borderId="8" xfId="0" applyFont="1" applyBorder="1" applyAlignment="1">
      <alignment wrapText="1"/>
    </xf>
    <xf numFmtId="0" fontId="3" fillId="0" borderId="0" xfId="0" applyFont="1"/>
    <xf numFmtId="0" fontId="3" fillId="2" borderId="9" xfId="0" applyFont="1" applyFill="1" applyBorder="1" applyAlignment="1">
      <alignment horizontal="left"/>
    </xf>
    <xf numFmtId="0" fontId="3" fillId="2" borderId="12" xfId="0" applyFont="1" applyFill="1" applyBorder="1"/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14" xfId="0" applyFont="1" applyBorder="1"/>
    <xf numFmtId="164" fontId="3" fillId="7" borderId="14" xfId="0" applyNumberFormat="1" applyFont="1" applyFill="1" applyBorder="1"/>
    <xf numFmtId="164" fontId="3" fillId="2" borderId="14" xfId="1" applyNumberFormat="1" applyFont="1" applyFill="1" applyBorder="1" applyAlignment="1">
      <alignment horizontal="center"/>
    </xf>
    <xf numFmtId="164" fontId="3" fillId="0" borderId="15" xfId="0" applyNumberFormat="1" applyFont="1" applyBorder="1"/>
    <xf numFmtId="0" fontId="3" fillId="2" borderId="11" xfId="0" applyFont="1" applyFill="1" applyBorder="1" applyAlignment="1">
      <alignment horizontal="left"/>
    </xf>
    <xf numFmtId="0" fontId="3" fillId="2" borderId="16" xfId="0" applyFont="1" applyFill="1" applyBorder="1"/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0" borderId="18" xfId="0" applyFont="1" applyBorder="1"/>
    <xf numFmtId="164" fontId="3" fillId="7" borderId="18" xfId="0" applyNumberFormat="1" applyFont="1" applyFill="1" applyBorder="1"/>
    <xf numFmtId="164" fontId="3" fillId="2" borderId="18" xfId="1" applyNumberFormat="1" applyFont="1" applyFill="1" applyBorder="1" applyAlignment="1">
      <alignment horizontal="center"/>
    </xf>
    <xf numFmtId="164" fontId="3" fillId="0" borderId="19" xfId="0" applyNumberFormat="1" applyFont="1" applyBorder="1"/>
    <xf numFmtId="0" fontId="3" fillId="0" borderId="10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0" xfId="0" applyFont="1" applyBorder="1"/>
    <xf numFmtId="164" fontId="3" fillId="0" borderId="20" xfId="0" applyNumberFormat="1" applyFont="1" applyBorder="1"/>
    <xf numFmtId="164" fontId="3" fillId="0" borderId="20" xfId="1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left"/>
    </xf>
    <xf numFmtId="0" fontId="4" fillId="3" borderId="12" xfId="0" applyFont="1" applyFill="1" applyBorder="1"/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3" borderId="11" xfId="0" applyFont="1" applyFill="1" applyBorder="1" applyAlignment="1">
      <alignment horizontal="left"/>
    </xf>
    <xf numFmtId="0" fontId="3" fillId="3" borderId="16" xfId="0" applyFont="1" applyFill="1" applyBorder="1"/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4" borderId="9" xfId="0" applyFont="1" applyFill="1" applyBorder="1" applyAlignment="1">
      <alignment horizontal="left"/>
    </xf>
    <xf numFmtId="0" fontId="3" fillId="4" borderId="12" xfId="0" applyFont="1" applyFill="1" applyBorder="1"/>
    <xf numFmtId="0" fontId="3" fillId="4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left"/>
    </xf>
    <xf numFmtId="0" fontId="3" fillId="4" borderId="0" xfId="0" applyFont="1" applyFill="1"/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164" fontId="3" fillId="7" borderId="2" xfId="0" applyNumberFormat="1" applyFont="1" applyFill="1" applyBorder="1"/>
    <xf numFmtId="164" fontId="3" fillId="2" borderId="2" xfId="1" applyNumberFormat="1" applyFont="1" applyFill="1" applyBorder="1" applyAlignment="1">
      <alignment horizontal="center"/>
    </xf>
    <xf numFmtId="164" fontId="3" fillId="0" borderId="21" xfId="0" applyNumberFormat="1" applyFont="1" applyBorder="1"/>
    <xf numFmtId="0" fontId="3" fillId="4" borderId="11" xfId="0" applyFont="1" applyFill="1" applyBorder="1" applyAlignment="1">
      <alignment horizontal="left"/>
    </xf>
    <xf numFmtId="0" fontId="3" fillId="4" borderId="16" xfId="0" applyFont="1" applyFill="1" applyBorder="1"/>
    <xf numFmtId="0" fontId="3" fillId="4" borderId="17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left"/>
    </xf>
    <xf numFmtId="0" fontId="3" fillId="3" borderId="12" xfId="0" applyFont="1" applyFill="1" applyBorder="1"/>
    <xf numFmtId="0" fontId="3" fillId="3" borderId="10" xfId="0" applyFont="1" applyFill="1" applyBorder="1" applyAlignment="1">
      <alignment horizontal="left"/>
    </xf>
    <xf numFmtId="0" fontId="3" fillId="3" borderId="0" xfId="0" applyFont="1" applyFill="1"/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left"/>
    </xf>
    <xf numFmtId="0" fontId="3" fillId="5" borderId="12" xfId="0" applyFont="1" applyFill="1" applyBorder="1"/>
    <xf numFmtId="0" fontId="3" fillId="5" borderId="13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left"/>
    </xf>
    <xf numFmtId="0" fontId="3" fillId="5" borderId="16" xfId="0" applyFont="1" applyFill="1" applyBorder="1"/>
    <xf numFmtId="0" fontId="3" fillId="5" borderId="17" xfId="0" applyFont="1" applyFill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left"/>
    </xf>
    <xf numFmtId="0" fontId="3" fillId="6" borderId="6" xfId="0" applyFont="1" applyFill="1" applyBorder="1"/>
    <xf numFmtId="0" fontId="3" fillId="6" borderId="5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164" fontId="3" fillId="7" borderId="7" xfId="0" applyNumberFormat="1" applyFont="1" applyFill="1" applyBorder="1"/>
    <xf numFmtId="164" fontId="3" fillId="2" borderId="7" xfId="1" applyNumberFormat="1" applyFont="1" applyFill="1" applyBorder="1" applyAlignment="1">
      <alignment horizontal="center"/>
    </xf>
    <xf numFmtId="164" fontId="3" fillId="0" borderId="22" xfId="0" applyNumberFormat="1" applyFont="1" applyBorder="1"/>
    <xf numFmtId="0" fontId="3" fillId="0" borderId="0" xfId="0" applyFont="1" applyAlignment="1">
      <alignment horizontal="left"/>
    </xf>
    <xf numFmtId="164" fontId="2" fillId="0" borderId="0" xfId="1" applyNumberFormat="1" applyFont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5FCAA-A1E6-435F-BD6B-797FD331B0FA}">
  <dimension ref="A1:R24"/>
  <sheetViews>
    <sheetView tabSelected="1" zoomScale="130" zoomScaleNormal="130" workbookViewId="0">
      <selection activeCell="I29" sqref="I29"/>
    </sheetView>
  </sheetViews>
  <sheetFormatPr baseColWidth="10" defaultColWidth="11.42578125" defaultRowHeight="12" x14ac:dyDescent="0.2"/>
  <cols>
    <col min="1" max="1" width="4.5703125" style="84" customWidth="1"/>
    <col min="2" max="2" width="6.28515625" style="8" customWidth="1"/>
    <col min="3" max="3" width="5.7109375" style="8" customWidth="1"/>
    <col min="4" max="4" width="8.28515625" style="8" customWidth="1"/>
    <col min="5" max="5" width="9" style="8" customWidth="1"/>
    <col min="6" max="6" width="8.7109375" style="8" customWidth="1"/>
    <col min="7" max="8" width="9.28515625" style="8" customWidth="1"/>
    <col min="9" max="9" width="17.7109375" style="8" customWidth="1"/>
    <col min="10" max="10" width="10.42578125" style="8" customWidth="1"/>
    <col min="11" max="11" width="9.5703125" style="8" customWidth="1"/>
    <col min="12" max="12" width="10.140625" style="8" customWidth="1"/>
    <col min="13" max="13" width="11.42578125" style="8"/>
    <col min="14" max="14" width="15" style="8" customWidth="1"/>
    <col min="15" max="15" width="14.5703125" style="8" customWidth="1"/>
    <col min="16" max="16" width="15.7109375" style="8" bestFit="1" customWidth="1"/>
    <col min="17" max="17" width="13.42578125" style="8" customWidth="1"/>
    <col min="18" max="18" width="14.140625" style="8" bestFit="1" customWidth="1"/>
    <col min="19" max="16384" width="11.42578125" style="8"/>
  </cols>
  <sheetData>
    <row r="1" spans="1:18" ht="33.75" customHeight="1" thickBot="1" x14ac:dyDescent="0.25">
      <c r="A1" s="1" t="s">
        <v>0</v>
      </c>
      <c r="B1" s="2"/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4" t="s">
        <v>7</v>
      </c>
      <c r="J1" s="3" t="s">
        <v>8</v>
      </c>
      <c r="K1" s="3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6" t="s">
        <v>14</v>
      </c>
      <c r="Q1" s="5" t="s">
        <v>15</v>
      </c>
      <c r="R1" s="7" t="s">
        <v>16</v>
      </c>
    </row>
    <row r="2" spans="1:18" x14ac:dyDescent="0.2">
      <c r="A2" s="9">
        <v>1</v>
      </c>
      <c r="B2" s="10" t="s">
        <v>17</v>
      </c>
      <c r="C2" s="11" t="s">
        <v>18</v>
      </c>
      <c r="D2" s="12">
        <f t="shared" ref="D2:D21" si="0">E2+F2</f>
        <v>89.9</v>
      </c>
      <c r="E2" s="12">
        <v>84.9</v>
      </c>
      <c r="F2" s="12">
        <v>5</v>
      </c>
      <c r="G2" s="12">
        <v>2</v>
      </c>
      <c r="H2" s="12">
        <v>19.100000000000001</v>
      </c>
      <c r="I2" s="12" t="s">
        <v>19</v>
      </c>
      <c r="J2" s="12">
        <v>1998</v>
      </c>
      <c r="K2" s="12">
        <v>229</v>
      </c>
      <c r="L2" s="12">
        <v>29</v>
      </c>
      <c r="M2" s="12">
        <v>764</v>
      </c>
      <c r="N2" s="12">
        <v>150</v>
      </c>
      <c r="O2" s="13">
        <f>SUM(J2:N2)</f>
        <v>3170</v>
      </c>
      <c r="P2" s="14">
        <v>6390000</v>
      </c>
      <c r="Q2" s="15">
        <v>42668</v>
      </c>
      <c r="R2" s="16">
        <f>+P2+Q2</f>
        <v>6432668</v>
      </c>
    </row>
    <row r="3" spans="1:18" ht="12.75" thickBot="1" x14ac:dyDescent="0.25">
      <c r="A3" s="17">
        <v>2</v>
      </c>
      <c r="B3" s="18" t="s">
        <v>20</v>
      </c>
      <c r="C3" s="19" t="s">
        <v>18</v>
      </c>
      <c r="D3" s="20">
        <f t="shared" si="0"/>
        <v>82</v>
      </c>
      <c r="E3" s="20">
        <v>77</v>
      </c>
      <c r="F3" s="20">
        <v>5</v>
      </c>
      <c r="G3" s="20">
        <v>2</v>
      </c>
      <c r="H3" s="20">
        <v>6.9</v>
      </c>
      <c r="I3" s="20" t="s">
        <v>19</v>
      </c>
      <c r="J3" s="20">
        <v>1812</v>
      </c>
      <c r="K3" s="20">
        <v>229</v>
      </c>
      <c r="L3" s="20">
        <v>29</v>
      </c>
      <c r="M3" s="20">
        <v>693</v>
      </c>
      <c r="N3" s="20">
        <v>150</v>
      </c>
      <c r="O3" s="21">
        <f>SUM(J3:N3)</f>
        <v>2913</v>
      </c>
      <c r="P3" s="22">
        <v>5850000</v>
      </c>
      <c r="Q3" s="23">
        <v>42668</v>
      </c>
      <c r="R3" s="24">
        <f t="shared" ref="R3:R21" si="1">+P3+Q3</f>
        <v>5892668</v>
      </c>
    </row>
    <row r="4" spans="1:18" ht="12.75" thickBot="1" x14ac:dyDescent="0.25">
      <c r="A4" s="25"/>
      <c r="C4" s="26"/>
      <c r="D4" s="27"/>
      <c r="E4" s="27"/>
      <c r="F4" s="27"/>
      <c r="G4" s="27"/>
      <c r="H4" s="27"/>
      <c r="I4" s="27"/>
      <c r="J4" s="28"/>
      <c r="K4" s="27"/>
      <c r="L4" s="27"/>
      <c r="M4" s="28"/>
      <c r="N4" s="27"/>
      <c r="O4" s="28"/>
      <c r="P4" s="29"/>
      <c r="Q4" s="30"/>
      <c r="R4" s="29"/>
    </row>
    <row r="5" spans="1:18" x14ac:dyDescent="0.2">
      <c r="A5" s="31">
        <v>3</v>
      </c>
      <c r="B5" s="32" t="s">
        <v>21</v>
      </c>
      <c r="C5" s="33">
        <v>1</v>
      </c>
      <c r="D5" s="34">
        <f t="shared" si="0"/>
        <v>76.5</v>
      </c>
      <c r="E5" s="34">
        <v>71.5</v>
      </c>
      <c r="F5" s="34">
        <v>5</v>
      </c>
      <c r="G5" s="34">
        <v>2</v>
      </c>
      <c r="H5" s="34">
        <v>11.8</v>
      </c>
      <c r="I5" s="34" t="s">
        <v>19</v>
      </c>
      <c r="J5" s="34">
        <v>1682</v>
      </c>
      <c r="K5" s="12">
        <v>229</v>
      </c>
      <c r="L5" s="12">
        <v>29</v>
      </c>
      <c r="M5" s="35">
        <v>644</v>
      </c>
      <c r="N5" s="12">
        <v>150</v>
      </c>
      <c r="O5" s="13">
        <f>SUM(J5:N5)</f>
        <v>2734</v>
      </c>
      <c r="P5" s="14">
        <v>5890000</v>
      </c>
      <c r="Q5" s="15">
        <v>42668</v>
      </c>
      <c r="R5" s="16">
        <f t="shared" si="1"/>
        <v>5932668</v>
      </c>
    </row>
    <row r="6" spans="1:18" ht="12.75" thickBot="1" x14ac:dyDescent="0.25">
      <c r="A6" s="36">
        <v>4</v>
      </c>
      <c r="B6" s="37" t="s">
        <v>22</v>
      </c>
      <c r="C6" s="38">
        <v>1</v>
      </c>
      <c r="D6" s="39">
        <f t="shared" si="0"/>
        <v>85.8</v>
      </c>
      <c r="E6" s="39">
        <v>80.8</v>
      </c>
      <c r="F6" s="39">
        <v>5</v>
      </c>
      <c r="G6" s="39" t="s">
        <v>23</v>
      </c>
      <c r="H6" s="39">
        <v>6.9</v>
      </c>
      <c r="I6" s="39" t="s">
        <v>19</v>
      </c>
      <c r="J6" s="39">
        <v>1901</v>
      </c>
      <c r="K6" s="20">
        <v>229</v>
      </c>
      <c r="L6" s="20">
        <v>29</v>
      </c>
      <c r="M6" s="40">
        <v>727</v>
      </c>
      <c r="N6" s="20">
        <v>150</v>
      </c>
      <c r="O6" s="21">
        <f>SUM(J6:N6)</f>
        <v>3036</v>
      </c>
      <c r="P6" s="22">
        <v>6490000</v>
      </c>
      <c r="Q6" s="23">
        <v>42668</v>
      </c>
      <c r="R6" s="24">
        <f t="shared" si="1"/>
        <v>6532668</v>
      </c>
    </row>
    <row r="7" spans="1:18" ht="12.75" thickBot="1" x14ac:dyDescent="0.25">
      <c r="A7" s="25"/>
      <c r="C7" s="26"/>
      <c r="D7" s="27"/>
      <c r="E7" s="27"/>
      <c r="F7" s="27"/>
      <c r="G7" s="27"/>
      <c r="H7" s="27"/>
      <c r="I7" s="27"/>
      <c r="J7" s="28"/>
      <c r="K7" s="27"/>
      <c r="L7" s="27"/>
      <c r="M7" s="27"/>
      <c r="N7" s="27"/>
      <c r="O7" s="28"/>
      <c r="P7" s="29"/>
      <c r="Q7" s="30"/>
      <c r="R7" s="29"/>
    </row>
    <row r="8" spans="1:18" x14ac:dyDescent="0.2">
      <c r="A8" s="41">
        <v>5</v>
      </c>
      <c r="B8" s="42" t="s">
        <v>24</v>
      </c>
      <c r="C8" s="43">
        <v>2</v>
      </c>
      <c r="D8" s="44">
        <f t="shared" si="0"/>
        <v>100.4</v>
      </c>
      <c r="E8" s="44">
        <v>95.4</v>
      </c>
      <c r="F8" s="44">
        <v>5</v>
      </c>
      <c r="G8" s="44">
        <v>2</v>
      </c>
      <c r="H8" s="44">
        <v>28.4</v>
      </c>
      <c r="I8" s="44" t="s">
        <v>25</v>
      </c>
      <c r="J8" s="44">
        <v>2245</v>
      </c>
      <c r="K8" s="12">
        <v>229</v>
      </c>
      <c r="L8" s="12">
        <v>29</v>
      </c>
      <c r="M8" s="35">
        <v>859</v>
      </c>
      <c r="N8" s="12">
        <v>150</v>
      </c>
      <c r="O8" s="13">
        <f>SUM(J8:N8)</f>
        <v>3512</v>
      </c>
      <c r="P8" s="14">
        <v>8350000</v>
      </c>
      <c r="Q8" s="15">
        <v>42668</v>
      </c>
      <c r="R8" s="16">
        <f t="shared" si="1"/>
        <v>8392668</v>
      </c>
    </row>
    <row r="9" spans="1:18" x14ac:dyDescent="0.2">
      <c r="A9" s="45">
        <v>6</v>
      </c>
      <c r="B9" s="46" t="s">
        <v>26</v>
      </c>
      <c r="C9" s="47">
        <v>2</v>
      </c>
      <c r="D9" s="48">
        <f t="shared" si="0"/>
        <v>99.3</v>
      </c>
      <c r="E9" s="48">
        <v>94.3</v>
      </c>
      <c r="F9" s="48">
        <v>5</v>
      </c>
      <c r="G9" s="48">
        <v>3</v>
      </c>
      <c r="H9" s="48">
        <v>48.2</v>
      </c>
      <c r="I9" s="48" t="s">
        <v>25</v>
      </c>
      <c r="J9" s="48">
        <v>2219</v>
      </c>
      <c r="K9" s="49">
        <v>229</v>
      </c>
      <c r="L9" s="49">
        <v>29</v>
      </c>
      <c r="M9" s="50">
        <v>849</v>
      </c>
      <c r="N9" s="49">
        <v>150</v>
      </c>
      <c r="O9" s="51">
        <f>SUM(J9:N9)</f>
        <v>3476</v>
      </c>
      <c r="P9" s="52">
        <v>8790000</v>
      </c>
      <c r="Q9" s="53">
        <v>42668</v>
      </c>
      <c r="R9" s="54">
        <f t="shared" si="1"/>
        <v>8832668</v>
      </c>
    </row>
    <row r="10" spans="1:18" x14ac:dyDescent="0.2">
      <c r="A10" s="45">
        <v>7</v>
      </c>
      <c r="B10" s="46" t="s">
        <v>27</v>
      </c>
      <c r="C10" s="47">
        <v>2</v>
      </c>
      <c r="D10" s="48">
        <f t="shared" si="0"/>
        <v>110.69999999999999</v>
      </c>
      <c r="E10" s="48">
        <v>104.6</v>
      </c>
      <c r="F10" s="48">
        <v>6.1</v>
      </c>
      <c r="G10" s="48" t="s">
        <v>23</v>
      </c>
      <c r="H10" s="48">
        <v>11.8</v>
      </c>
      <c r="I10" s="48" t="s">
        <v>25</v>
      </c>
      <c r="J10" s="48">
        <v>2461</v>
      </c>
      <c r="K10" s="49">
        <v>229</v>
      </c>
      <c r="L10" s="49">
        <v>29</v>
      </c>
      <c r="M10" s="50">
        <v>941</v>
      </c>
      <c r="N10" s="49">
        <v>150</v>
      </c>
      <c r="O10" s="51">
        <f>SUM(J10:N10)</f>
        <v>3810</v>
      </c>
      <c r="P10" s="52">
        <v>9550000</v>
      </c>
      <c r="Q10" s="53">
        <v>42668</v>
      </c>
      <c r="R10" s="54">
        <f t="shared" si="1"/>
        <v>9592668</v>
      </c>
    </row>
    <row r="11" spans="1:18" ht="12.75" thickBot="1" x14ac:dyDescent="0.25">
      <c r="A11" s="55">
        <v>8</v>
      </c>
      <c r="B11" s="56" t="s">
        <v>28</v>
      </c>
      <c r="C11" s="57">
        <v>2</v>
      </c>
      <c r="D11" s="58">
        <f t="shared" si="0"/>
        <v>106.6</v>
      </c>
      <c r="E11" s="58">
        <v>101.6</v>
      </c>
      <c r="F11" s="58">
        <v>5</v>
      </c>
      <c r="G11" s="58">
        <v>2</v>
      </c>
      <c r="H11" s="58">
        <v>6.9</v>
      </c>
      <c r="I11" s="58" t="s">
        <v>25</v>
      </c>
      <c r="J11" s="58">
        <v>2391</v>
      </c>
      <c r="K11" s="20">
        <v>229</v>
      </c>
      <c r="L11" s="20">
        <v>29</v>
      </c>
      <c r="M11" s="40">
        <v>914</v>
      </c>
      <c r="N11" s="20">
        <v>150</v>
      </c>
      <c r="O11" s="21">
        <f>SUM(J11:N11)</f>
        <v>3713</v>
      </c>
      <c r="P11" s="22">
        <v>9190000</v>
      </c>
      <c r="Q11" s="23">
        <v>42668</v>
      </c>
      <c r="R11" s="24">
        <f t="shared" si="1"/>
        <v>9232668</v>
      </c>
    </row>
    <row r="12" spans="1:18" ht="12.75" thickBot="1" x14ac:dyDescent="0.25">
      <c r="A12" s="25"/>
      <c r="C12" s="26"/>
      <c r="D12" s="27"/>
      <c r="E12" s="27"/>
      <c r="F12" s="27"/>
      <c r="G12" s="27"/>
      <c r="H12" s="27"/>
      <c r="I12" s="27"/>
      <c r="J12" s="28"/>
      <c r="K12" s="27"/>
      <c r="L12" s="27"/>
      <c r="M12" s="27"/>
      <c r="N12" s="27"/>
      <c r="O12" s="28"/>
      <c r="P12" s="29"/>
      <c r="Q12" s="30"/>
      <c r="R12" s="29"/>
    </row>
    <row r="13" spans="1:18" x14ac:dyDescent="0.2">
      <c r="A13" s="59">
        <v>9</v>
      </c>
      <c r="B13" s="60" t="s">
        <v>29</v>
      </c>
      <c r="C13" s="33">
        <v>3</v>
      </c>
      <c r="D13" s="34">
        <f t="shared" si="0"/>
        <v>100.4</v>
      </c>
      <c r="E13" s="34">
        <v>95.4</v>
      </c>
      <c r="F13" s="34">
        <v>5</v>
      </c>
      <c r="G13" s="34">
        <v>2</v>
      </c>
      <c r="H13" s="34">
        <v>10.199999999999999</v>
      </c>
      <c r="I13" s="34" t="s">
        <v>25</v>
      </c>
      <c r="J13" s="44">
        <v>2245</v>
      </c>
      <c r="K13" s="12">
        <v>229</v>
      </c>
      <c r="L13" s="12">
        <v>29</v>
      </c>
      <c r="M13" s="35">
        <v>859</v>
      </c>
      <c r="N13" s="12">
        <v>150</v>
      </c>
      <c r="O13" s="13">
        <f>SUM(J13:N13)</f>
        <v>3512</v>
      </c>
      <c r="P13" s="14">
        <v>9190000</v>
      </c>
      <c r="Q13" s="15">
        <v>42668</v>
      </c>
      <c r="R13" s="16">
        <f t="shared" si="1"/>
        <v>9232668</v>
      </c>
    </row>
    <row r="14" spans="1:18" x14ac:dyDescent="0.2">
      <c r="A14" s="61">
        <v>10</v>
      </c>
      <c r="B14" s="62" t="s">
        <v>30</v>
      </c>
      <c r="C14" s="63">
        <v>3</v>
      </c>
      <c r="D14" s="64">
        <f t="shared" si="0"/>
        <v>99.3</v>
      </c>
      <c r="E14" s="64">
        <v>94.3</v>
      </c>
      <c r="F14" s="64">
        <v>5</v>
      </c>
      <c r="G14" s="64">
        <v>3</v>
      </c>
      <c r="H14" s="64">
        <v>12.9</v>
      </c>
      <c r="I14" s="64" t="s">
        <v>25</v>
      </c>
      <c r="J14" s="48">
        <v>2219</v>
      </c>
      <c r="K14" s="49">
        <v>229</v>
      </c>
      <c r="L14" s="49">
        <v>29</v>
      </c>
      <c r="M14" s="50">
        <v>849</v>
      </c>
      <c r="N14" s="49">
        <v>150</v>
      </c>
      <c r="O14" s="51">
        <f>SUM(J14:N14)</f>
        <v>3476</v>
      </c>
      <c r="P14" s="52">
        <v>9250000</v>
      </c>
      <c r="Q14" s="53">
        <v>42668</v>
      </c>
      <c r="R14" s="54">
        <f t="shared" si="1"/>
        <v>9292668</v>
      </c>
    </row>
    <row r="15" spans="1:18" x14ac:dyDescent="0.2">
      <c r="A15" s="61">
        <v>11</v>
      </c>
      <c r="B15" s="62" t="s">
        <v>31</v>
      </c>
      <c r="C15" s="63">
        <v>3</v>
      </c>
      <c r="D15" s="64">
        <f t="shared" si="0"/>
        <v>86.3</v>
      </c>
      <c r="E15" s="64">
        <v>81.3</v>
      </c>
      <c r="F15" s="64">
        <v>5</v>
      </c>
      <c r="G15" s="64">
        <v>2</v>
      </c>
      <c r="H15" s="64">
        <v>29.4</v>
      </c>
      <c r="I15" s="64" t="s">
        <v>25</v>
      </c>
      <c r="J15" s="48">
        <v>1913</v>
      </c>
      <c r="K15" s="49">
        <v>229</v>
      </c>
      <c r="L15" s="49">
        <v>29</v>
      </c>
      <c r="M15" s="50">
        <v>732</v>
      </c>
      <c r="N15" s="49">
        <v>150</v>
      </c>
      <c r="O15" s="51">
        <f>SUM(J15:N15)</f>
        <v>3053</v>
      </c>
      <c r="P15" s="52">
        <v>8050000</v>
      </c>
      <c r="Q15" s="53">
        <v>42668</v>
      </c>
      <c r="R15" s="54">
        <f t="shared" si="1"/>
        <v>8092668</v>
      </c>
    </row>
    <row r="16" spans="1:18" ht="12.75" thickBot="1" x14ac:dyDescent="0.25">
      <c r="A16" s="36">
        <v>12</v>
      </c>
      <c r="B16" s="37" t="s">
        <v>32</v>
      </c>
      <c r="C16" s="38">
        <v>3</v>
      </c>
      <c r="D16" s="39">
        <f t="shared" si="0"/>
        <v>79.099999999999994</v>
      </c>
      <c r="E16" s="39">
        <v>74.099999999999994</v>
      </c>
      <c r="F16" s="39">
        <v>5</v>
      </c>
      <c r="G16" s="39">
        <v>2</v>
      </c>
      <c r="H16" s="39">
        <v>15.9</v>
      </c>
      <c r="I16" s="39" t="s">
        <v>19</v>
      </c>
      <c r="J16" s="58">
        <v>1744</v>
      </c>
      <c r="K16" s="20">
        <v>229</v>
      </c>
      <c r="L16" s="20">
        <v>29</v>
      </c>
      <c r="M16" s="40">
        <v>667</v>
      </c>
      <c r="N16" s="20">
        <v>150</v>
      </c>
      <c r="O16" s="21">
        <f>SUM(J16:N16)</f>
        <v>2819</v>
      </c>
      <c r="P16" s="22">
        <v>7390000</v>
      </c>
      <c r="Q16" s="23">
        <v>42668</v>
      </c>
      <c r="R16" s="24">
        <f t="shared" si="1"/>
        <v>7432668</v>
      </c>
    </row>
    <row r="17" spans="1:18" ht="12.75" thickBot="1" x14ac:dyDescent="0.25">
      <c r="A17" s="25"/>
      <c r="C17" s="26"/>
      <c r="D17" s="27"/>
      <c r="E17" s="27"/>
      <c r="F17" s="27"/>
      <c r="G17" s="27"/>
      <c r="H17" s="27"/>
      <c r="I17" s="27"/>
      <c r="J17" s="28"/>
      <c r="K17" s="27"/>
      <c r="L17" s="27"/>
      <c r="M17" s="27"/>
      <c r="N17" s="27"/>
      <c r="O17" s="28"/>
      <c r="P17" s="29"/>
      <c r="Q17" s="30"/>
      <c r="R17" s="29"/>
    </row>
    <row r="18" spans="1:18" x14ac:dyDescent="0.2">
      <c r="A18" s="65">
        <v>13</v>
      </c>
      <c r="B18" s="66" t="s">
        <v>33</v>
      </c>
      <c r="C18" s="67">
        <v>4</v>
      </c>
      <c r="D18" s="68">
        <f t="shared" si="0"/>
        <v>100.4</v>
      </c>
      <c r="E18" s="68">
        <v>95.4</v>
      </c>
      <c r="F18" s="68">
        <v>5</v>
      </c>
      <c r="G18" s="68">
        <v>2</v>
      </c>
      <c r="H18" s="68">
        <v>10.199999999999999</v>
      </c>
      <c r="I18" s="68" t="s">
        <v>25</v>
      </c>
      <c r="J18" s="44">
        <v>2245</v>
      </c>
      <c r="K18" s="12">
        <v>229</v>
      </c>
      <c r="L18" s="12">
        <v>29</v>
      </c>
      <c r="M18" s="35">
        <v>859</v>
      </c>
      <c r="N18" s="12">
        <v>150</v>
      </c>
      <c r="O18" s="13">
        <f>SUM(J18:N18)</f>
        <v>3512</v>
      </c>
      <c r="P18" s="14">
        <v>9690000</v>
      </c>
      <c r="Q18" s="15">
        <v>42668</v>
      </c>
      <c r="R18" s="16">
        <f t="shared" si="1"/>
        <v>9732668</v>
      </c>
    </row>
    <row r="19" spans="1:18" ht="12.75" thickBot="1" x14ac:dyDescent="0.25">
      <c r="A19" s="69">
        <v>14</v>
      </c>
      <c r="B19" s="70" t="s">
        <v>34</v>
      </c>
      <c r="C19" s="71">
        <v>4</v>
      </c>
      <c r="D19" s="72">
        <f t="shared" si="0"/>
        <v>166.1</v>
      </c>
      <c r="E19" s="72">
        <v>160</v>
      </c>
      <c r="F19" s="72">
        <v>6.1</v>
      </c>
      <c r="G19" s="72">
        <v>3</v>
      </c>
      <c r="H19" s="72">
        <f>12.9+93.8</f>
        <v>106.7</v>
      </c>
      <c r="I19" s="72" t="s">
        <v>25</v>
      </c>
      <c r="J19" s="58">
        <v>3765</v>
      </c>
      <c r="K19" s="20">
        <v>229</v>
      </c>
      <c r="L19" s="20">
        <v>29</v>
      </c>
      <c r="M19" s="40">
        <v>1440</v>
      </c>
      <c r="N19" s="20">
        <v>150</v>
      </c>
      <c r="O19" s="21">
        <f>SUM(J19:N19)</f>
        <v>5613</v>
      </c>
      <c r="P19" s="22">
        <v>16490000</v>
      </c>
      <c r="Q19" s="23">
        <v>42668</v>
      </c>
      <c r="R19" s="24">
        <f t="shared" si="1"/>
        <v>16532668</v>
      </c>
    </row>
    <row r="20" spans="1:18" ht="12.75" thickBot="1" x14ac:dyDescent="0.25">
      <c r="A20" s="25"/>
      <c r="C20" s="26"/>
      <c r="D20" s="27"/>
      <c r="E20" s="27"/>
      <c r="F20" s="27"/>
      <c r="G20" s="27"/>
      <c r="H20" s="27"/>
      <c r="I20" s="27"/>
      <c r="J20" s="28"/>
      <c r="K20" s="27"/>
      <c r="L20" s="27"/>
      <c r="M20" s="27"/>
      <c r="N20" s="27"/>
      <c r="O20" s="28"/>
      <c r="P20" s="28"/>
      <c r="Q20" s="30"/>
      <c r="R20" s="29"/>
    </row>
    <row r="21" spans="1:18" ht="12.75" thickBot="1" x14ac:dyDescent="0.25">
      <c r="A21" s="73">
        <v>15</v>
      </c>
      <c r="B21" s="74" t="s">
        <v>35</v>
      </c>
      <c r="C21" s="75">
        <v>5</v>
      </c>
      <c r="D21" s="76">
        <f t="shared" si="0"/>
        <v>162.69999999999999</v>
      </c>
      <c r="E21" s="76">
        <v>154.6</v>
      </c>
      <c r="F21" s="76">
        <v>8.1</v>
      </c>
      <c r="G21" s="76">
        <v>3</v>
      </c>
      <c r="H21" s="76">
        <f>73.1+10.2</f>
        <v>83.3</v>
      </c>
      <c r="I21" s="76" t="s">
        <v>25</v>
      </c>
      <c r="J21" s="77">
        <v>3638</v>
      </c>
      <c r="K21" s="78">
        <v>229</v>
      </c>
      <c r="L21" s="78">
        <v>29</v>
      </c>
      <c r="M21" s="79">
        <v>1391</v>
      </c>
      <c r="N21" s="78">
        <v>150</v>
      </c>
      <c r="O21" s="80">
        <f>SUM(J21:N21)</f>
        <v>5437</v>
      </c>
      <c r="P21" s="81">
        <v>16990000</v>
      </c>
      <c r="Q21" s="82">
        <v>42668</v>
      </c>
      <c r="R21" s="83">
        <f t="shared" si="1"/>
        <v>17032668</v>
      </c>
    </row>
    <row r="22" spans="1:18" x14ac:dyDescent="0.2">
      <c r="A22" s="8"/>
    </row>
    <row r="23" spans="1:18" x14ac:dyDescent="0.2">
      <c r="A23" s="8"/>
    </row>
    <row r="24" spans="1:18" x14ac:dyDescent="0.2">
      <c r="P24" s="85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3733DD54F4542489D1B52D6C6012D89" ma:contentTypeVersion="20" ma:contentTypeDescription="Opprett et nytt dokument." ma:contentTypeScope="" ma:versionID="315965843340389aa9684a551596c84d">
  <xsd:schema xmlns:xsd="http://www.w3.org/2001/XMLSchema" xmlns:xs="http://www.w3.org/2001/XMLSchema" xmlns:p="http://schemas.microsoft.com/office/2006/metadata/properties" xmlns:ns2="c042635f-ae93-4b25-9123-5b3b2657eecc" xmlns:ns3="84d3fc45-32a8-4450-988a-e5bef7e95181" targetNamespace="http://schemas.microsoft.com/office/2006/metadata/properties" ma:root="true" ma:fieldsID="8ca8e74a9661ae2f6265a2a317a7a415" ns2:_="" ns3:_="">
    <xsd:import namespace="c042635f-ae93-4b25-9123-5b3b2657eecc"/>
    <xsd:import namespace="84d3fc45-32a8-4450-988a-e5bef7e9518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MediaLengthInSeconds" minOccurs="0"/>
                <xsd:element ref="ns2:TaxCatchAll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42635f-ae93-4b25-9123-5b3b2657eec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7770d345-6566-4c3f-a6e1-d6b1a00f24f4}" ma:internalName="TaxCatchAll" ma:showField="CatchAllData" ma:web="c042635f-ae93-4b25-9123-5b3b2657ee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d3fc45-32a8-4450-988a-e5bef7e951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e6fe37ce-71b2-4771-bc40-d405139c1e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d3fc45-32a8-4450-988a-e5bef7e95181">
      <Terms xmlns="http://schemas.microsoft.com/office/infopath/2007/PartnerControls"/>
    </lcf76f155ced4ddcb4097134ff3c332f>
    <TaxCatchAll xmlns="c042635f-ae93-4b25-9123-5b3b2657eecc" xsi:nil="true"/>
  </documentManagement>
</p:properties>
</file>

<file path=customXml/itemProps1.xml><?xml version="1.0" encoding="utf-8"?>
<ds:datastoreItem xmlns:ds="http://schemas.openxmlformats.org/officeDocument/2006/customXml" ds:itemID="{E7C42C74-E949-47AF-9FD2-642F85679F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42635f-ae93-4b25-9123-5b3b2657eecc"/>
    <ds:schemaRef ds:uri="84d3fc45-32a8-4450-988a-e5bef7e951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645DFA-2456-4B00-BAF9-00D19465CB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4CA611-0072-4DCB-BB2F-B478605D50A2}">
  <ds:schemaRefs>
    <ds:schemaRef ds:uri="http://schemas.openxmlformats.org/package/2006/metadata/core-properties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84d3fc45-32a8-4450-988a-e5bef7e95181"/>
    <ds:schemaRef ds:uri="http://schemas.microsoft.com/office/2006/metadata/properties"/>
    <ds:schemaRef ds:uri="http://purl.org/dc/elements/1.1/"/>
    <ds:schemaRef ds:uri="c042635f-ae93-4b25-9123-5b3b2657eec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Ivar-Andre Årstadvold-Pedersen</dc:creator>
  <cp:keywords/>
  <dc:description/>
  <cp:lastModifiedBy>Line Hugdal</cp:lastModifiedBy>
  <cp:revision/>
  <cp:lastPrinted>2024-10-21T08:03:41Z</cp:lastPrinted>
  <dcterms:created xsi:type="dcterms:W3CDTF">2024-10-01T20:55:52Z</dcterms:created>
  <dcterms:modified xsi:type="dcterms:W3CDTF">2024-10-21T08:26:00Z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0x010100E3733DD54F4542489D1B52D6C6012D89</vt:lpwstr>
  </property>
  <property fmtid="{D5CDD505-2E9C-101B-9397-08002B2CF9AE}" pid="3" name="MediaServiceImageTags">
    <vt:lpwstr/>
  </property>
</Properties>
</file>